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ohs-my.sharepoint.com/personal/doribingham_d4dimension_com/Documents/Practice Management Topics/"/>
    </mc:Choice>
  </mc:AlternateContent>
  <xr:revisionPtr revIDLastSave="0" documentId="14_{25A944CC-4556-48D0-AE20-A38A2ED63F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yer Mix" sheetId="1" r:id="rId1"/>
    <sheet name="Defining Capacity" sheetId="2" r:id="rId2"/>
    <sheet name="Benchmark Guid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5" i="1" s="1"/>
  <c r="E8" i="2"/>
  <c r="F8" i="2" s="1"/>
  <c r="D9" i="2"/>
  <c r="E3" i="2" l="1"/>
  <c r="F3" i="2" s="1"/>
  <c r="E18" i="2" l="1"/>
  <c r="F18" i="2" s="1"/>
  <c r="E17" i="2"/>
  <c r="F17" i="2" s="1"/>
  <c r="E16" i="2"/>
  <c r="F16" i="2" s="1"/>
  <c r="E15" i="2"/>
  <c r="F15" i="2" s="1"/>
  <c r="E14" i="2"/>
  <c r="F14" i="2" s="1"/>
  <c r="E7" i="2"/>
  <c r="F7" i="2" s="1"/>
  <c r="E6" i="2"/>
  <c r="F6" i="2" s="1"/>
  <c r="E5" i="2"/>
  <c r="F5" i="2" s="1"/>
  <c r="E4" i="2"/>
  <c r="F4" i="2" s="1"/>
  <c r="E19" i="2" l="1"/>
  <c r="F19" i="2" s="1"/>
  <c r="F20" i="2" s="1"/>
  <c r="F9" i="2"/>
  <c r="F22" i="2" l="1"/>
  <c r="F24" i="2" s="1"/>
  <c r="E9" i="2"/>
  <c r="E20" i="2"/>
  <c r="B9" i="1"/>
  <c r="E22" i="2" l="1"/>
  <c r="E24" i="2" l="1"/>
  <c r="D7" i="1" l="1"/>
  <c r="D14" i="1" s="1"/>
  <c r="D6" i="1"/>
  <c r="D13" i="1" s="1"/>
  <c r="D8" i="1"/>
  <c r="D15" i="1" s="1"/>
  <c r="D12" i="1"/>
  <c r="D9" i="1" l="1"/>
  <c r="D16" i="1"/>
  <c r="D20" i="1" s="1"/>
</calcChain>
</file>

<file path=xl/sharedStrings.xml><?xml version="1.0" encoding="utf-8"?>
<sst xmlns="http://schemas.openxmlformats.org/spreadsheetml/2006/main" count="79" uniqueCount="64">
  <si>
    <t>Projected Visits</t>
  </si>
  <si>
    <t>Percent Medicaid</t>
  </si>
  <si>
    <t>Percent Self Pay</t>
  </si>
  <si>
    <t>Percent Commercial Insurance</t>
  </si>
  <si>
    <t>Percent Other</t>
  </si>
  <si>
    <t>Total</t>
  </si>
  <si>
    <t>Medicaid</t>
  </si>
  <si>
    <t>Self Pay</t>
  </si>
  <si>
    <t>Commercial Insurance</t>
  </si>
  <si>
    <t>Other</t>
  </si>
  <si>
    <t>Total Projected Revenue</t>
  </si>
  <si>
    <t>Total Expenses</t>
  </si>
  <si>
    <t>Visit Projections</t>
  </si>
  <si>
    <t>Interactive Budget Planning Tool</t>
  </si>
  <si>
    <t>Dentists</t>
  </si>
  <si>
    <t>Day</t>
  </si>
  <si>
    <t># of Dentists</t>
  </si>
  <si>
    <t>x Benchmark</t>
  </si>
  <si>
    <t>Potential Visit Capacity</t>
  </si>
  <si>
    <t>Provider Type</t>
  </si>
  <si>
    <t>Number of Operatories</t>
  </si>
  <si>
    <t>Number of Dental Assistants</t>
  </si>
  <si>
    <t>Visits/Clinical Hour</t>
  </si>
  <si>
    <t>General Dentist, 1 Op</t>
  </si>
  <si>
    <t>1-2</t>
  </si>
  <si>
    <t>General Dentist, 2 Ops</t>
  </si>
  <si>
    <t>1</t>
  </si>
  <si>
    <t>General Dentist, 2+ Ops</t>
  </si>
  <si>
    <t>2+</t>
  </si>
  <si>
    <t>1.5-2</t>
  </si>
  <si>
    <t>General Dentist w/ EFDA</t>
  </si>
  <si>
    <t>3+</t>
  </si>
  <si>
    <t>2.5-3</t>
  </si>
  <si>
    <t>Unassisted Hygienist</t>
  </si>
  <si>
    <t>1-1.2</t>
  </si>
  <si>
    <t>Assisted Hygienist</t>
  </si>
  <si>
    <t>4th Year Dental Student</t>
  </si>
  <si>
    <t>0-1</t>
  </si>
  <si>
    <t>GPR Resident, Q1</t>
  </si>
  <si>
    <t>GPR Resident, Q2</t>
  </si>
  <si>
    <t>GPR Resident, Q3</t>
  </si>
  <si>
    <t>GPR Resident, Q4</t>
  </si>
  <si>
    <t>Monday</t>
  </si>
  <si>
    <t>Tuesday</t>
  </si>
  <si>
    <t>Wednesday</t>
  </si>
  <si>
    <t>Thursday</t>
  </si>
  <si>
    <t>Friday</t>
  </si>
  <si>
    <t>Saturday</t>
  </si>
  <si>
    <t>x Number of Chairside Hours</t>
  </si>
  <si>
    <t>Total Visits for Week</t>
  </si>
  <si>
    <t>Hygienists</t>
  </si>
  <si>
    <t># of RDHs</t>
  </si>
  <si>
    <t>Total Combined Visits for Week</t>
  </si>
  <si>
    <t>Total Visits for Year</t>
  </si>
  <si>
    <t>Payer Mix Projections</t>
  </si>
  <si>
    <t>Reimbursement Per Payer Type</t>
  </si>
  <si>
    <t>Annual Visits</t>
  </si>
  <si>
    <t>Annual Revenue</t>
  </si>
  <si>
    <t>Bottom Line Projection</t>
  </si>
  <si>
    <t>Actual Visits</t>
  </si>
  <si>
    <t>% of Potential Capacity Achieved</t>
  </si>
  <si>
    <t>Potential Visit Capacity--Pandemic (90%)</t>
  </si>
  <si>
    <t>Potential Visit Capacity-Pandemic (90%)</t>
  </si>
  <si>
    <t xml:space="preserve">Monday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</si>
</sst>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A95BE"/>
        <bgColor indexed="64"/>
      </patternFill>
    </fill>
    <fill>
      <patternFill patternType="solid">
        <fgColor rgb="FFA0E5FA"/>
        <bgColor indexed="64"/>
      </patternFill>
    </fill>
    <fill>
      <patternFill patternType="solid">
        <fgColor rgb="FF5AA67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4" applyNumberFormat="0" applyAlignment="0" applyProtection="0"/>
    <xf numFmtId="0" fontId="6" fillId="3" borderId="5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</cellStyleXfs>
  <cellXfs count="69">
    <xf numFmtId="0" fontId="0" fillId="0" borderId="0" xfId="0"/>
    <xf numFmtId="0" fontId="4" fillId="0" borderId="0" xfId="5" applyAlignment="1">
      <alignment horizontal="center"/>
    </xf>
    <xf numFmtId="0" fontId="9" fillId="0" borderId="0" xfId="0" applyFont="1"/>
    <xf numFmtId="0" fontId="9" fillId="0" borderId="7" xfId="0" applyFont="1" applyBorder="1" applyAlignment="1"/>
    <xf numFmtId="0" fontId="12" fillId="0" borderId="0" xfId="0" applyFont="1" applyAlignment="1"/>
    <xf numFmtId="0" fontId="11" fillId="0" borderId="0" xfId="4" applyFont="1" applyBorder="1" applyAlignment="1"/>
    <xf numFmtId="0" fontId="9" fillId="0" borderId="0" xfId="0" applyFont="1" applyAlignment="1">
      <alignment horizontal="left" indent="1"/>
    </xf>
    <xf numFmtId="9" fontId="9" fillId="0" borderId="0" xfId="2" applyFont="1" applyBorder="1" applyAlignment="1">
      <alignment horizontal="center"/>
    </xf>
    <xf numFmtId="164" fontId="9" fillId="0" borderId="0" xfId="0" applyNumberFormat="1" applyFont="1"/>
    <xf numFmtId="9" fontId="11" fillId="0" borderId="2" xfId="4" applyNumberFormat="1" applyFont="1" applyAlignment="1">
      <alignment horizontal="center"/>
    </xf>
    <xf numFmtId="0" fontId="9" fillId="0" borderId="0" xfId="0" applyFont="1" applyFill="1"/>
    <xf numFmtId="0" fontId="8" fillId="0" borderId="0" xfId="8" applyFont="1" applyFill="1"/>
    <xf numFmtId="0" fontId="7" fillId="0" borderId="0" xfId="9" applyFill="1"/>
    <xf numFmtId="0" fontId="14" fillId="0" borderId="8" xfId="0" applyFont="1" applyBorder="1"/>
    <xf numFmtId="0" fontId="1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12" borderId="8" xfId="0" applyFill="1" applyBorder="1"/>
    <xf numFmtId="0" fontId="0" fillId="13" borderId="8" xfId="0" applyFill="1" applyBorder="1" applyAlignment="1">
      <alignment wrapText="1"/>
    </xf>
    <xf numFmtId="0" fontId="0" fillId="0" borderId="8" xfId="0" applyBorder="1"/>
    <xf numFmtId="0" fontId="15" fillId="0" borderId="0" xfId="0" applyFont="1"/>
    <xf numFmtId="0" fontId="0" fillId="11" borderId="9" xfId="0" applyFill="1" applyBorder="1"/>
    <xf numFmtId="0" fontId="0" fillId="0" borderId="9" xfId="0" applyBorder="1"/>
    <xf numFmtId="0" fontId="14" fillId="0" borderId="8" xfId="0" applyFont="1" applyFill="1" applyBorder="1" applyAlignment="1">
      <alignment wrapText="1"/>
    </xf>
    <xf numFmtId="0" fontId="14" fillId="0" borderId="8" xfId="0" applyFont="1" applyFill="1" applyBorder="1"/>
    <xf numFmtId="164" fontId="6" fillId="14" borderId="5" xfId="7" applyNumberFormat="1" applyFill="1"/>
    <xf numFmtId="9" fontId="7" fillId="6" borderId="6" xfId="15" applyNumberFormat="1" applyBorder="1" applyAlignment="1">
      <alignment horizontal="center"/>
    </xf>
    <xf numFmtId="164" fontId="7" fillId="6" borderId="6" xfId="15" applyNumberFormat="1" applyBorder="1"/>
    <xf numFmtId="0" fontId="7" fillId="6" borderId="3" xfId="15" applyBorder="1"/>
    <xf numFmtId="0" fontId="7" fillId="6" borderId="8" xfId="15" applyBorder="1"/>
    <xf numFmtId="0" fontId="7" fillId="0" borderId="8" xfId="9" applyFill="1" applyBorder="1"/>
    <xf numFmtId="0" fontId="9" fillId="0" borderId="8" xfId="0" applyFont="1" applyBorder="1"/>
    <xf numFmtId="0" fontId="7" fillId="6" borderId="8" xfId="15" applyBorder="1" applyAlignment="1"/>
    <xf numFmtId="0" fontId="11" fillId="0" borderId="8" xfId="4" applyFont="1" applyBorder="1" applyAlignment="1"/>
    <xf numFmtId="0" fontId="10" fillId="0" borderId="11" xfId="6" applyFont="1" applyFill="1" applyBorder="1" applyProtection="1">
      <protection locked="0"/>
    </xf>
    <xf numFmtId="164" fontId="6" fillId="14" borderId="12" xfId="7" applyNumberFormat="1" applyFill="1" applyBorder="1"/>
    <xf numFmtId="0" fontId="14" fillId="0" borderId="0" xfId="0" applyFont="1" applyAlignment="1">
      <alignment horizontal="left" indent="1"/>
    </xf>
    <xf numFmtId="9" fontId="1" fillId="7" borderId="10" xfId="16" applyNumberFormat="1" applyBorder="1" applyAlignment="1" applyProtection="1">
      <alignment horizontal="center"/>
      <protection locked="0"/>
    </xf>
    <xf numFmtId="9" fontId="1" fillId="7" borderId="4" xfId="16" applyNumberFormat="1" applyBorder="1" applyAlignment="1" applyProtection="1">
      <alignment horizontal="center"/>
      <protection locked="0"/>
    </xf>
    <xf numFmtId="164" fontId="10" fillId="14" borderId="8" xfId="14" applyNumberFormat="1" applyFont="1" applyFill="1" applyBorder="1" applyProtection="1">
      <protection locked="0"/>
    </xf>
    <xf numFmtId="44" fontId="7" fillId="6" borderId="0" xfId="15" applyNumberFormat="1" applyBorder="1" applyAlignment="1">
      <alignment horizontal="left"/>
    </xf>
    <xf numFmtId="44" fontId="1" fillId="7" borderId="4" xfId="16" applyNumberFormat="1" applyBorder="1" applyAlignment="1" applyProtection="1">
      <alignment horizontal="center"/>
      <protection locked="0"/>
    </xf>
    <xf numFmtId="44" fontId="7" fillId="0" borderId="0" xfId="15" applyNumberFormat="1" applyFill="1" applyBorder="1" applyAlignment="1">
      <alignment horizontal="left"/>
    </xf>
    <xf numFmtId="0" fontId="0" fillId="0" borderId="0" xfId="0" applyFill="1"/>
    <xf numFmtId="165" fontId="17" fillId="14" borderId="5" xfId="7" applyNumberFormat="1" applyFont="1" applyFill="1"/>
    <xf numFmtId="165" fontId="6" fillId="14" borderId="5" xfId="7" applyNumberFormat="1" applyFont="1" applyFill="1"/>
    <xf numFmtId="165" fontId="6" fillId="0" borderId="5" xfId="7" applyNumberFormat="1" applyFont="1" applyFill="1"/>
    <xf numFmtId="165" fontId="10" fillId="14" borderId="4" xfId="1" applyNumberFormat="1" applyFont="1" applyFill="1" applyBorder="1" applyProtection="1">
      <protection locked="0"/>
    </xf>
    <xf numFmtId="165" fontId="10" fillId="0" borderId="0" xfId="1" applyNumberFormat="1" applyFont="1" applyFill="1" applyBorder="1" applyProtection="1">
      <protection locked="0"/>
    </xf>
    <xf numFmtId="0" fontId="0" fillId="15" borderId="8" xfId="0" applyFill="1" applyBorder="1"/>
    <xf numFmtId="0" fontId="0" fillId="16" borderId="8" xfId="0" applyFill="1" applyBorder="1" applyAlignment="1">
      <alignment wrapText="1"/>
    </xf>
    <xf numFmtId="9" fontId="0" fillId="16" borderId="8" xfId="0" applyNumberFormat="1" applyFill="1" applyBorder="1" applyAlignment="1">
      <alignment wrapText="1"/>
    </xf>
    <xf numFmtId="1" fontId="0" fillId="0" borderId="0" xfId="0" applyNumberFormat="1" applyAlignment="1">
      <alignment wrapText="1"/>
    </xf>
    <xf numFmtId="1" fontId="14" fillId="0" borderId="8" xfId="0" applyNumberFormat="1" applyFont="1" applyBorder="1" applyAlignment="1">
      <alignment wrapText="1"/>
    </xf>
    <xf numFmtId="1" fontId="0" fillId="14" borderId="8" xfId="0" applyNumberFormat="1" applyFill="1" applyBorder="1" applyAlignment="1">
      <alignment wrapText="1"/>
    </xf>
    <xf numFmtId="0" fontId="18" fillId="8" borderId="8" xfId="0" applyFont="1" applyFill="1" applyBorder="1"/>
    <xf numFmtId="0" fontId="19" fillId="10" borderId="8" xfId="0" applyFont="1" applyFill="1" applyBorder="1"/>
    <xf numFmtId="0" fontId="19" fillId="8" borderId="8" xfId="0" applyFont="1" applyFill="1" applyBorder="1"/>
    <xf numFmtId="0" fontId="20" fillId="0" borderId="8" xfId="0" applyFont="1" applyBorder="1"/>
    <xf numFmtId="0" fontId="20" fillId="0" borderId="8" xfId="0" applyFont="1" applyBorder="1" applyAlignment="1">
      <alignment wrapText="1"/>
    </xf>
    <xf numFmtId="0" fontId="21" fillId="0" borderId="8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center" wrapText="1"/>
    </xf>
    <xf numFmtId="0" fontId="22" fillId="9" borderId="8" xfId="0" applyFont="1" applyFill="1" applyBorder="1" applyAlignment="1">
      <alignment horizontal="center"/>
    </xf>
    <xf numFmtId="1" fontId="0" fillId="14" borderId="13" xfId="0" applyNumberFormat="1" applyFill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14" borderId="15" xfId="0" applyNumberFormat="1" applyFill="1" applyBorder="1" applyAlignment="1">
      <alignment wrapText="1"/>
    </xf>
    <xf numFmtId="0" fontId="0" fillId="14" borderId="8" xfId="0" applyFill="1" applyBorder="1" applyAlignment="1">
      <alignment wrapText="1"/>
    </xf>
    <xf numFmtId="9" fontId="23" fillId="16" borderId="8" xfId="0" applyNumberFormat="1" applyFont="1" applyFill="1" applyBorder="1" applyAlignment="1">
      <alignment wrapText="1"/>
    </xf>
    <xf numFmtId="0" fontId="16" fillId="0" borderId="8" xfId="3" applyFont="1" applyBorder="1" applyAlignment="1">
      <alignment horizontal="center"/>
    </xf>
  </cellXfs>
  <cellStyles count="17">
    <cellStyle name="40% - Accent6" xfId="16" builtinId="51"/>
    <cellStyle name="60% - Accent1" xfId="9" builtinId="32"/>
    <cellStyle name="Accent1" xfId="8" builtinId="29"/>
    <cellStyle name="Accent5" xfId="15" builtinId="45"/>
    <cellStyle name="Comma" xfId="14" builtinId="3"/>
    <cellStyle name="Comma 2" xfId="10" xr:uid="{00000000-0005-0000-0000-000003000000}"/>
    <cellStyle name="Currency" xfId="1" builtinId="4"/>
    <cellStyle name="Currency 2" xfId="11" xr:uid="{00000000-0005-0000-0000-000005000000}"/>
    <cellStyle name="Heading 1" xfId="3" builtinId="16"/>
    <cellStyle name="Heading 2" xfId="4" builtinId="17"/>
    <cellStyle name="Heading 4" xfId="5" builtinId="19"/>
    <cellStyle name="Input" xfId="6" builtinId="20"/>
    <cellStyle name="Normal" xfId="0" builtinId="0"/>
    <cellStyle name="Normal 2" xfId="12" xr:uid="{00000000-0005-0000-0000-00000C000000}"/>
    <cellStyle name="Normal 3" xfId="13" xr:uid="{00000000-0005-0000-0000-00000D000000}"/>
    <cellStyle name="Output" xfId="7" builtinId="21"/>
    <cellStyle name="Percent" xfId="2" builtinId="5"/>
  </cellStyles>
  <dxfs count="0"/>
  <tableStyles count="0" defaultTableStyle="TableStyleMedium2" defaultPivotStyle="PivotStyleLight16"/>
  <colors>
    <mruColors>
      <color rgb="FF33CCCC"/>
      <color rgb="FF00CC99"/>
      <color rgb="FFDAFB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19049</xdr:rowOff>
    </xdr:from>
    <xdr:to>
      <xdr:col>3</xdr:col>
      <xdr:colOff>1276350</xdr:colOff>
      <xdr:row>32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349749"/>
          <a:ext cx="5549900" cy="165735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1. Verify total projected</a:t>
          </a:r>
          <a:r>
            <a:rPr lang="en-US" sz="1100" baseline="0"/>
            <a:t> dental visits for the year (E24 from Defining Capacity worksheet). </a:t>
          </a:r>
        </a:p>
        <a:p>
          <a:pPr algn="l"/>
          <a:r>
            <a:rPr lang="en-US" sz="1100" baseline="0"/>
            <a:t>2. Enter the expected payer mix for the dental program. </a:t>
          </a:r>
        </a:p>
        <a:p>
          <a:pPr algn="l"/>
          <a:r>
            <a:rPr lang="en-US" sz="1100" baseline="0"/>
            <a:t>3. Enter the average reimbursement by payer type. </a:t>
          </a:r>
        </a:p>
        <a:p>
          <a:pPr algn="l"/>
          <a:r>
            <a:rPr lang="en-US" sz="1100" baseline="0"/>
            <a:t>4. The yearly revenue for each payer category will automatically calculate.</a:t>
          </a:r>
        </a:p>
        <a:p>
          <a:pPr algn="l"/>
          <a:r>
            <a:rPr lang="en-US" sz="1100" baseline="0"/>
            <a:t>5. The total yearly revenue for the year will automatically calculate.</a:t>
          </a:r>
        </a:p>
        <a:p>
          <a:pPr algn="l"/>
          <a:r>
            <a:rPr lang="en-US" sz="1100" baseline="0"/>
            <a:t>6. Enter the yearly dental program expenses. </a:t>
          </a:r>
        </a:p>
        <a:p>
          <a:pPr algn="l"/>
          <a:r>
            <a:rPr lang="en-US" sz="1100" baseline="0"/>
            <a:t>7. The projected bottom line known as either a profit or loss and will automatically calculate.</a:t>
          </a:r>
        </a:p>
        <a:p>
          <a:pPr algn="l"/>
          <a:r>
            <a:rPr lang="en-US" sz="1100" baseline="0"/>
            <a:t>8. Adjust payer mix percentages, average reimbursement by payer type and number of annual visits to see how these factors impact the bottom line.</a:t>
          </a:r>
        </a:p>
      </xdr:txBody>
    </xdr:sp>
    <xdr:clientData/>
  </xdr:twoCellAnchor>
  <xdr:twoCellAnchor editAs="oneCell">
    <xdr:from>
      <xdr:col>0</xdr:col>
      <xdr:colOff>1187450</xdr:colOff>
      <xdr:row>33</xdr:row>
      <xdr:rowOff>76200</xdr:rowOff>
    </xdr:from>
    <xdr:to>
      <xdr:col>1</xdr:col>
      <xdr:colOff>387350</xdr:colOff>
      <xdr:row>40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8E9E06-88D7-4171-9E30-19C24137B8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" y="6248400"/>
          <a:ext cx="1377950" cy="1346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1346200</xdr:colOff>
      <xdr:row>43</xdr:row>
      <xdr:rowOff>104140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B9B2EF7-162E-456E-87E6-B3612A750A8E}"/>
            </a:ext>
          </a:extLst>
        </xdr:cNvPr>
        <xdr:cNvSpPr txBox="1">
          <a:spLocks noChangeArrowheads="1"/>
        </xdr:cNvSpPr>
      </xdr:nvSpPr>
      <xdr:spPr bwMode="auto">
        <a:xfrm>
          <a:off x="0" y="7645400"/>
          <a:ext cx="352425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400" b="1" kern="1400" spc="-50">
              <a:solidFill>
                <a:srgbClr val="0995BD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PRACTICE  SOLUTIONS</a:t>
          </a:r>
          <a:endParaRPr lang="en-US" sz="2800" kern="1400" spc="-50">
            <a:effectLst/>
            <a:latin typeface="Calibri Light" panose="020F03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177800</xdr:rowOff>
    </xdr:from>
    <xdr:to>
      <xdr:col>6</xdr:col>
      <xdr:colOff>393700</xdr:colOff>
      <xdr:row>35</xdr:row>
      <xdr:rowOff>139700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6CB0DAC-8B16-4B62-9568-467D4B0FDBA0}"/>
            </a:ext>
          </a:extLst>
        </xdr:cNvPr>
        <xdr:cNvSpPr/>
      </xdr:nvSpPr>
      <xdr:spPr>
        <a:xfrm>
          <a:off x="0" y="5930900"/>
          <a:ext cx="5549900" cy="18034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1. Use the Benchmark Guide to determine</a:t>
          </a:r>
          <a:r>
            <a:rPr lang="en-US" sz="1100" baseline="0"/>
            <a:t> the appropriate benchmark to be used (Column C)</a:t>
          </a:r>
        </a:p>
        <a:p>
          <a:pPr algn="l"/>
          <a:r>
            <a:rPr lang="en-US" sz="1100" baseline="0"/>
            <a:t>2. Enter the number of providers working each day of the week in Column B</a:t>
          </a:r>
        </a:p>
        <a:p>
          <a:pPr algn="l"/>
          <a:r>
            <a:rPr lang="en-US" sz="1100" baseline="0"/>
            <a:t>3. Enter the appropriate benchmark for each day in Column C (depends on provider type and number of dental assistants) </a:t>
          </a:r>
        </a:p>
        <a:p>
          <a:pPr algn="l"/>
          <a:r>
            <a:rPr lang="en-US" sz="1100" baseline="0"/>
            <a:t>4. Enter the total number of chairside hours providers are working each day (subtract lunch) in Column D</a:t>
          </a:r>
        </a:p>
        <a:p>
          <a:pPr algn="l"/>
          <a:r>
            <a:rPr lang="en-US" sz="1100" baseline="0"/>
            <a:t>5. The total visit capacity with automatically calculate in Column E </a:t>
          </a:r>
        </a:p>
        <a:p>
          <a:pPr algn="l"/>
          <a:r>
            <a:rPr lang="en-US" sz="1100" baseline="0"/>
            <a:t>6. The total combined visits for the week will automatically calculcate (E22)</a:t>
          </a:r>
        </a:p>
        <a:p>
          <a:pPr algn="l"/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18" workbookViewId="0">
      <selection activeCell="F17" sqref="F17"/>
    </sheetView>
  </sheetViews>
  <sheetFormatPr defaultRowHeight="14.5" x14ac:dyDescent="0.35"/>
  <cols>
    <col min="1" max="1" width="31.1796875" customWidth="1"/>
    <col min="2" max="2" width="21.26953125" customWidth="1"/>
    <col min="4" max="4" width="18.54296875" customWidth="1"/>
  </cols>
  <sheetData>
    <row r="1" spans="1:6" ht="19.5" x14ac:dyDescent="0.45">
      <c r="A1" s="68" t="s">
        <v>13</v>
      </c>
      <c r="B1" s="68"/>
      <c r="C1" s="68"/>
      <c r="D1" s="68"/>
      <c r="E1" s="1"/>
      <c r="F1" s="1"/>
    </row>
    <row r="2" spans="1:6" x14ac:dyDescent="0.35">
      <c r="A2" s="29" t="s">
        <v>12</v>
      </c>
      <c r="B2" s="30" t="s">
        <v>0</v>
      </c>
      <c r="C2" s="31"/>
      <c r="D2" s="39">
        <f>'Defining Capacity'!F24</f>
        <v>16903.62</v>
      </c>
      <c r="E2" s="2"/>
      <c r="F2" s="2"/>
    </row>
    <row r="3" spans="1:6" x14ac:dyDescent="0.35">
      <c r="A3" s="11"/>
      <c r="B3" s="12"/>
      <c r="C3" s="10"/>
      <c r="D3" s="34"/>
      <c r="E3" s="2"/>
      <c r="F3" s="2"/>
    </row>
    <row r="4" spans="1:6" x14ac:dyDescent="0.35">
      <c r="A4" s="32" t="s">
        <v>54</v>
      </c>
      <c r="B4" s="33"/>
      <c r="C4" s="5"/>
      <c r="D4" s="29" t="s">
        <v>56</v>
      </c>
      <c r="E4" s="2"/>
      <c r="F4" s="2"/>
    </row>
    <row r="5" spans="1:6" x14ac:dyDescent="0.35">
      <c r="A5" s="6" t="s">
        <v>1</v>
      </c>
      <c r="B5" s="37">
        <v>0.7</v>
      </c>
      <c r="C5" s="2"/>
      <c r="D5" s="35">
        <f>D2*B5</f>
        <v>11832.533999999998</v>
      </c>
      <c r="E5" s="2"/>
      <c r="F5" s="2"/>
    </row>
    <row r="6" spans="1:6" x14ac:dyDescent="0.35">
      <c r="A6" s="6" t="s">
        <v>2</v>
      </c>
      <c r="B6" s="38">
        <v>0.2</v>
      </c>
      <c r="C6" s="2"/>
      <c r="D6" s="25">
        <f>D2*B6</f>
        <v>3380.7240000000002</v>
      </c>
      <c r="E6" s="2"/>
      <c r="F6" s="2"/>
    </row>
    <row r="7" spans="1:6" x14ac:dyDescent="0.35">
      <c r="A7" s="6" t="s">
        <v>3</v>
      </c>
      <c r="B7" s="38">
        <v>0.1</v>
      </c>
      <c r="C7" s="2"/>
      <c r="D7" s="25">
        <f>D2*B7</f>
        <v>1690.3620000000001</v>
      </c>
      <c r="E7" s="2"/>
      <c r="F7" s="2"/>
    </row>
    <row r="8" spans="1:6" ht="15" thickBot="1" x14ac:dyDescent="0.4">
      <c r="A8" s="6" t="s">
        <v>4</v>
      </c>
      <c r="B8" s="38">
        <v>0</v>
      </c>
      <c r="C8" s="2"/>
      <c r="D8" s="25">
        <f>D2*B8</f>
        <v>0</v>
      </c>
      <c r="E8" s="2"/>
      <c r="F8" s="2"/>
    </row>
    <row r="9" spans="1:6" ht="15.5" thickTop="1" thickBot="1" x14ac:dyDescent="0.4">
      <c r="A9" s="36" t="s">
        <v>5</v>
      </c>
      <c r="B9" s="26">
        <f>SUM(B5:B8)</f>
        <v>0.99999999999999989</v>
      </c>
      <c r="C9" s="2"/>
      <c r="D9" s="27">
        <f>SUM(D5:D8)</f>
        <v>16903.62</v>
      </c>
      <c r="E9" s="2"/>
      <c r="F9" s="2"/>
    </row>
    <row r="10" spans="1:6" ht="15" thickTop="1" x14ac:dyDescent="0.35">
      <c r="A10" s="6"/>
      <c r="B10" s="7"/>
      <c r="C10" s="2"/>
      <c r="D10" s="8"/>
      <c r="E10" s="2"/>
      <c r="F10" s="2"/>
    </row>
    <row r="11" spans="1:6" ht="15" thickBot="1" x14ac:dyDescent="0.4">
      <c r="A11" s="28" t="s">
        <v>55</v>
      </c>
      <c r="B11" s="9"/>
      <c r="C11" s="2"/>
      <c r="D11" s="28" t="s">
        <v>57</v>
      </c>
      <c r="E11" s="2"/>
      <c r="F11" s="2"/>
    </row>
    <row r="12" spans="1:6" x14ac:dyDescent="0.35">
      <c r="A12" s="6" t="s">
        <v>6</v>
      </c>
      <c r="B12" s="41">
        <v>200</v>
      </c>
      <c r="C12" s="2"/>
      <c r="D12" s="44">
        <f>D5*B12</f>
        <v>2366506.7999999993</v>
      </c>
      <c r="E12" s="3"/>
      <c r="F12" s="4"/>
    </row>
    <row r="13" spans="1:6" x14ac:dyDescent="0.35">
      <c r="A13" s="6" t="s">
        <v>7</v>
      </c>
      <c r="B13" s="41">
        <v>50</v>
      </c>
      <c r="C13" s="2"/>
      <c r="D13" s="44">
        <f>D6*B13</f>
        <v>169036.2</v>
      </c>
      <c r="E13" s="2"/>
      <c r="F13" s="2"/>
    </row>
    <row r="14" spans="1:6" x14ac:dyDescent="0.35">
      <c r="A14" s="6" t="s">
        <v>8</v>
      </c>
      <c r="B14" s="41">
        <v>165</v>
      </c>
      <c r="C14" s="2"/>
      <c r="D14" s="44">
        <f>D7*B14</f>
        <v>278909.73000000004</v>
      </c>
      <c r="E14" s="2"/>
      <c r="F14" s="2"/>
    </row>
    <row r="15" spans="1:6" x14ac:dyDescent="0.35">
      <c r="A15" s="6" t="s">
        <v>9</v>
      </c>
      <c r="B15" s="41">
        <v>90</v>
      </c>
      <c r="C15" s="2"/>
      <c r="D15" s="44">
        <f>B15*D8</f>
        <v>0</v>
      </c>
      <c r="E15" s="2"/>
      <c r="F15" s="2"/>
    </row>
    <row r="16" spans="1:6" x14ac:dyDescent="0.35">
      <c r="A16" s="40" t="s">
        <v>10</v>
      </c>
      <c r="C16" s="10"/>
      <c r="D16" s="45">
        <f>SUM(D12:D14)</f>
        <v>2814452.7299999995</v>
      </c>
      <c r="E16" s="2"/>
      <c r="F16" s="2"/>
    </row>
    <row r="17" spans="1:6" x14ac:dyDescent="0.35">
      <c r="A17" s="42"/>
      <c r="B17" s="43"/>
      <c r="C17" s="10"/>
      <c r="D17" s="46"/>
      <c r="E17" s="2"/>
      <c r="F17" s="2"/>
    </row>
    <row r="18" spans="1:6" x14ac:dyDescent="0.35">
      <c r="A18" s="40" t="s">
        <v>11</v>
      </c>
      <c r="D18" s="47">
        <v>2254658</v>
      </c>
    </row>
    <row r="19" spans="1:6" x14ac:dyDescent="0.35">
      <c r="A19" s="42"/>
      <c r="B19" s="43"/>
      <c r="C19" s="43"/>
      <c r="D19" s="48"/>
    </row>
    <row r="20" spans="1:6" x14ac:dyDescent="0.35">
      <c r="A20" s="40" t="s">
        <v>58</v>
      </c>
      <c r="D20" s="44">
        <f>D16-D18</f>
        <v>559794.72999999952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EAAF-13E8-4B48-BF5D-6B3ED630AD40}">
  <dimension ref="A1:H24"/>
  <sheetViews>
    <sheetView topLeftCell="A19" workbookViewId="0">
      <selection activeCell="F25" sqref="F25"/>
    </sheetView>
  </sheetViews>
  <sheetFormatPr defaultRowHeight="14.5" x14ac:dyDescent="0.35"/>
  <cols>
    <col min="1" max="1" width="18" bestFit="1" customWidth="1"/>
    <col min="2" max="2" width="11.1796875" bestFit="1" customWidth="1"/>
    <col min="3" max="3" width="11.54296875" bestFit="1" customWidth="1"/>
    <col min="4" max="4" width="13.36328125" style="16" customWidth="1"/>
    <col min="5" max="6" width="12.90625" style="52" customWidth="1"/>
    <col min="7" max="7" width="11" bestFit="1" customWidth="1"/>
    <col min="8" max="8" width="12.453125" style="16" customWidth="1"/>
  </cols>
  <sheetData>
    <row r="1" spans="1:8" ht="23.5" x14ac:dyDescent="0.55000000000000004">
      <c r="A1" s="20" t="s">
        <v>14</v>
      </c>
    </row>
    <row r="2" spans="1:8" ht="58" x14ac:dyDescent="0.35">
      <c r="A2" s="13" t="s">
        <v>15</v>
      </c>
      <c r="B2" s="13" t="s">
        <v>16</v>
      </c>
      <c r="C2" s="13" t="s">
        <v>17</v>
      </c>
      <c r="D2" s="14" t="s">
        <v>48</v>
      </c>
      <c r="E2" s="53" t="s">
        <v>18</v>
      </c>
      <c r="F2" s="53" t="s">
        <v>61</v>
      </c>
      <c r="G2" s="24" t="s">
        <v>59</v>
      </c>
      <c r="H2" s="23" t="s">
        <v>60</v>
      </c>
    </row>
    <row r="3" spans="1:8" x14ac:dyDescent="0.35">
      <c r="A3" s="13" t="s">
        <v>63</v>
      </c>
      <c r="B3" s="21">
        <v>4</v>
      </c>
      <c r="C3" s="17">
        <v>1.7</v>
      </c>
      <c r="D3" s="18">
        <v>32</v>
      </c>
      <c r="E3" s="54">
        <f t="shared" ref="E3:E8" si="0">C3*D3</f>
        <v>54.4</v>
      </c>
      <c r="F3" s="54">
        <f t="shared" ref="F3:F8" si="1">E3*0.9</f>
        <v>48.96</v>
      </c>
      <c r="G3" s="49"/>
      <c r="H3" s="67"/>
    </row>
    <row r="4" spans="1:8" x14ac:dyDescent="0.35">
      <c r="A4" s="13" t="s">
        <v>43</v>
      </c>
      <c r="B4" s="21">
        <v>4</v>
      </c>
      <c r="C4" s="17">
        <v>1.7</v>
      </c>
      <c r="D4" s="18">
        <v>32</v>
      </c>
      <c r="E4" s="54">
        <f t="shared" si="0"/>
        <v>54.4</v>
      </c>
      <c r="F4" s="54">
        <f t="shared" si="1"/>
        <v>48.96</v>
      </c>
      <c r="G4" s="49"/>
      <c r="H4" s="67"/>
    </row>
    <row r="5" spans="1:8" x14ac:dyDescent="0.35">
      <c r="A5" s="13" t="s">
        <v>44</v>
      </c>
      <c r="B5" s="21">
        <v>4</v>
      </c>
      <c r="C5" s="17">
        <v>1.7</v>
      </c>
      <c r="D5" s="18">
        <v>32</v>
      </c>
      <c r="E5" s="54">
        <f t="shared" si="0"/>
        <v>54.4</v>
      </c>
      <c r="F5" s="54">
        <f t="shared" si="1"/>
        <v>48.96</v>
      </c>
      <c r="G5" s="49"/>
      <c r="H5" s="67"/>
    </row>
    <row r="6" spans="1:8" x14ac:dyDescent="0.35">
      <c r="A6" s="13" t="s">
        <v>45</v>
      </c>
      <c r="B6" s="21">
        <v>1</v>
      </c>
      <c r="C6" s="17">
        <v>1.7</v>
      </c>
      <c r="D6" s="18">
        <v>32</v>
      </c>
      <c r="E6" s="54">
        <f t="shared" si="0"/>
        <v>54.4</v>
      </c>
      <c r="F6" s="54">
        <f t="shared" si="1"/>
        <v>48.96</v>
      </c>
      <c r="G6" s="49"/>
      <c r="H6" s="67"/>
    </row>
    <row r="7" spans="1:8" x14ac:dyDescent="0.35">
      <c r="A7" s="13" t="s">
        <v>46</v>
      </c>
      <c r="B7" s="21">
        <v>5</v>
      </c>
      <c r="C7" s="17">
        <v>1.7</v>
      </c>
      <c r="D7" s="18">
        <v>38</v>
      </c>
      <c r="E7" s="54">
        <f t="shared" si="0"/>
        <v>64.599999999999994</v>
      </c>
      <c r="F7" s="54">
        <f t="shared" si="1"/>
        <v>58.139999999999993</v>
      </c>
      <c r="G7" s="49"/>
      <c r="H7" s="67"/>
    </row>
    <row r="8" spans="1:8" x14ac:dyDescent="0.35">
      <c r="A8" s="13" t="s">
        <v>47</v>
      </c>
      <c r="B8" s="21">
        <v>2</v>
      </c>
      <c r="C8" s="17">
        <v>1.7</v>
      </c>
      <c r="D8" s="18">
        <v>8</v>
      </c>
      <c r="E8" s="54">
        <f t="shared" si="0"/>
        <v>13.6</v>
      </c>
      <c r="F8" s="54">
        <f t="shared" si="1"/>
        <v>12.24</v>
      </c>
      <c r="G8" s="49"/>
      <c r="H8" s="67"/>
    </row>
    <row r="9" spans="1:8" x14ac:dyDescent="0.35">
      <c r="A9" s="13" t="s">
        <v>49</v>
      </c>
      <c r="B9" s="22"/>
      <c r="C9" s="19"/>
      <c r="D9" s="66">
        <f>SUM(D3:D8)</f>
        <v>174</v>
      </c>
      <c r="E9" s="54">
        <f>SUM(E3:E8)</f>
        <v>295.8</v>
      </c>
      <c r="F9" s="54">
        <f>SUM(F3:F8)</f>
        <v>266.21999999999997</v>
      </c>
      <c r="G9" s="49"/>
      <c r="H9" s="67"/>
    </row>
    <row r="12" spans="1:8" ht="23.5" x14ac:dyDescent="0.55000000000000004">
      <c r="A12" s="20" t="s">
        <v>50</v>
      </c>
    </row>
    <row r="13" spans="1:8" ht="58" x14ac:dyDescent="0.35">
      <c r="A13" s="13" t="s">
        <v>15</v>
      </c>
      <c r="B13" s="13" t="s">
        <v>51</v>
      </c>
      <c r="C13" s="13" t="s">
        <v>17</v>
      </c>
      <c r="D13" s="14" t="s">
        <v>48</v>
      </c>
      <c r="E13" s="53" t="s">
        <v>18</v>
      </c>
      <c r="F13" s="53" t="s">
        <v>62</v>
      </c>
      <c r="G13" s="24" t="s">
        <v>59</v>
      </c>
      <c r="H13" s="23" t="s">
        <v>60</v>
      </c>
    </row>
    <row r="14" spans="1:8" x14ac:dyDescent="0.35">
      <c r="A14" s="13" t="s">
        <v>42</v>
      </c>
      <c r="B14" s="21">
        <v>3</v>
      </c>
      <c r="C14" s="17">
        <v>1</v>
      </c>
      <c r="D14" s="18">
        <v>22.5</v>
      </c>
      <c r="E14" s="54">
        <f>C14*D14</f>
        <v>22.5</v>
      </c>
      <c r="F14" s="54">
        <f t="shared" ref="F14:F19" si="2">E14*0.9</f>
        <v>20.25</v>
      </c>
      <c r="G14" s="49"/>
      <c r="H14" s="51"/>
    </row>
    <row r="15" spans="1:8" x14ac:dyDescent="0.35">
      <c r="A15" s="13" t="s">
        <v>43</v>
      </c>
      <c r="B15" s="21">
        <v>3</v>
      </c>
      <c r="C15" s="17">
        <v>1</v>
      </c>
      <c r="D15" s="18">
        <v>22.5</v>
      </c>
      <c r="E15" s="54">
        <f>C15*D15</f>
        <v>22.5</v>
      </c>
      <c r="F15" s="54">
        <f t="shared" si="2"/>
        <v>20.25</v>
      </c>
      <c r="G15" s="49"/>
      <c r="H15" s="51"/>
    </row>
    <row r="16" spans="1:8" x14ac:dyDescent="0.35">
      <c r="A16" s="13" t="s">
        <v>44</v>
      </c>
      <c r="B16" s="21">
        <v>3</v>
      </c>
      <c r="C16" s="17">
        <v>1</v>
      </c>
      <c r="D16" s="18">
        <v>22.5</v>
      </c>
      <c r="E16" s="54">
        <f>C16*D16</f>
        <v>22.5</v>
      </c>
      <c r="F16" s="54">
        <f t="shared" si="2"/>
        <v>20.25</v>
      </c>
      <c r="G16" s="49"/>
      <c r="H16" s="51"/>
    </row>
    <row r="17" spans="1:8" x14ac:dyDescent="0.35">
      <c r="A17" s="13" t="s">
        <v>45</v>
      </c>
      <c r="B17" s="21">
        <v>3</v>
      </c>
      <c r="C17" s="17">
        <v>1</v>
      </c>
      <c r="D17" s="18">
        <v>22.5</v>
      </c>
      <c r="E17" s="54">
        <f>C17*D17</f>
        <v>22.5</v>
      </c>
      <c r="F17" s="54">
        <f t="shared" si="2"/>
        <v>20.25</v>
      </c>
      <c r="G17" s="49"/>
      <c r="H17" s="51"/>
    </row>
    <row r="18" spans="1:8" x14ac:dyDescent="0.35">
      <c r="A18" s="13" t="s">
        <v>46</v>
      </c>
      <c r="B18" s="21">
        <v>3</v>
      </c>
      <c r="C18" s="17">
        <v>1</v>
      </c>
      <c r="D18" s="18">
        <v>22.5</v>
      </c>
      <c r="E18" s="54">
        <f>C18*D18</f>
        <v>22.5</v>
      </c>
      <c r="F18" s="54">
        <f t="shared" si="2"/>
        <v>20.25</v>
      </c>
      <c r="G18" s="49"/>
      <c r="H18" s="51"/>
    </row>
    <row r="19" spans="1:8" x14ac:dyDescent="0.35">
      <c r="A19" s="13" t="s">
        <v>47</v>
      </c>
      <c r="B19" s="21"/>
      <c r="C19" s="17"/>
      <c r="D19" s="18"/>
      <c r="E19" s="54">
        <f t="shared" ref="E19" si="3">B19*C19*D19</f>
        <v>0</v>
      </c>
      <c r="F19" s="54">
        <f t="shared" si="2"/>
        <v>0</v>
      </c>
      <c r="G19" s="49"/>
      <c r="H19" s="50"/>
    </row>
    <row r="20" spans="1:8" x14ac:dyDescent="0.35">
      <c r="A20" s="13" t="s">
        <v>49</v>
      </c>
      <c r="B20" s="22"/>
      <c r="C20" s="19"/>
      <c r="D20" s="15"/>
      <c r="E20" s="54">
        <f>SUM(E14:E19)</f>
        <v>112.5</v>
      </c>
      <c r="F20" s="54">
        <f>SUM(F14:F19)</f>
        <v>101.25</v>
      </c>
      <c r="G20" s="49"/>
      <c r="H20" s="51"/>
    </row>
    <row r="22" spans="1:8" ht="29" x14ac:dyDescent="0.35">
      <c r="A22" s="23" t="s">
        <v>52</v>
      </c>
      <c r="B22" s="19"/>
      <c r="C22" s="19"/>
      <c r="D22" s="15"/>
      <c r="E22" s="54">
        <f>E9+E20</f>
        <v>408.3</v>
      </c>
      <c r="F22" s="54">
        <f>F9+F20</f>
        <v>367.46999999999997</v>
      </c>
    </row>
    <row r="23" spans="1:8" x14ac:dyDescent="0.35">
      <c r="F23" s="64"/>
    </row>
    <row r="24" spans="1:8" x14ac:dyDescent="0.35">
      <c r="A24" s="24" t="s">
        <v>53</v>
      </c>
      <c r="B24" s="19"/>
      <c r="C24" s="19"/>
      <c r="D24" s="15"/>
      <c r="E24" s="63">
        <f>E22*46</f>
        <v>18781.8</v>
      </c>
      <c r="F24" s="65">
        <f>F22*46</f>
        <v>16903.62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CA3F-9F8A-4C14-96F7-7A9E495CE9BD}">
  <dimension ref="A1:D12"/>
  <sheetViews>
    <sheetView workbookViewId="0">
      <selection sqref="A1:D12"/>
    </sheetView>
  </sheetViews>
  <sheetFormatPr defaultRowHeight="14.5" x14ac:dyDescent="0.35"/>
  <cols>
    <col min="1" max="1" width="31.36328125" bestFit="1" customWidth="1"/>
    <col min="2" max="2" width="17.453125" bestFit="1" customWidth="1"/>
    <col min="3" max="3" width="24.6328125" bestFit="1" customWidth="1"/>
    <col min="4" max="4" width="27.26953125" bestFit="1" customWidth="1"/>
  </cols>
  <sheetData>
    <row r="1" spans="1:4" ht="47" customHeight="1" x14ac:dyDescent="0.55000000000000004">
      <c r="A1" s="58" t="s">
        <v>19</v>
      </c>
      <c r="B1" s="59" t="s">
        <v>20</v>
      </c>
      <c r="C1" s="59" t="s">
        <v>21</v>
      </c>
      <c r="D1" s="58" t="s">
        <v>22</v>
      </c>
    </row>
    <row r="2" spans="1:4" ht="21" x14ac:dyDescent="0.5">
      <c r="A2" s="55" t="s">
        <v>23</v>
      </c>
      <c r="B2" s="60">
        <v>1</v>
      </c>
      <c r="C2" s="61" t="s">
        <v>24</v>
      </c>
      <c r="D2" s="62">
        <v>1</v>
      </c>
    </row>
    <row r="3" spans="1:4" ht="21" x14ac:dyDescent="0.5">
      <c r="A3" s="56" t="s">
        <v>25</v>
      </c>
      <c r="B3" s="60">
        <v>2</v>
      </c>
      <c r="C3" s="61" t="s">
        <v>26</v>
      </c>
      <c r="D3" s="62">
        <v>1</v>
      </c>
    </row>
    <row r="4" spans="1:4" ht="21" x14ac:dyDescent="0.5">
      <c r="A4" s="57" t="s">
        <v>27</v>
      </c>
      <c r="B4" s="61" t="s">
        <v>28</v>
      </c>
      <c r="C4" s="60" t="s">
        <v>29</v>
      </c>
      <c r="D4" s="62">
        <v>1.7</v>
      </c>
    </row>
    <row r="5" spans="1:4" ht="21" x14ac:dyDescent="0.5">
      <c r="A5" s="56" t="s">
        <v>30</v>
      </c>
      <c r="B5" s="61" t="s">
        <v>31</v>
      </c>
      <c r="C5" s="60">
        <v>3</v>
      </c>
      <c r="D5" s="62" t="s">
        <v>32</v>
      </c>
    </row>
    <row r="6" spans="1:4" ht="21" x14ac:dyDescent="0.5">
      <c r="A6" s="57" t="s">
        <v>33</v>
      </c>
      <c r="B6" s="60">
        <v>1</v>
      </c>
      <c r="C6" s="60">
        <v>0</v>
      </c>
      <c r="D6" s="62" t="s">
        <v>34</v>
      </c>
    </row>
    <row r="7" spans="1:4" ht="21" x14ac:dyDescent="0.5">
      <c r="A7" s="56" t="s">
        <v>35</v>
      </c>
      <c r="B7" s="60">
        <v>2</v>
      </c>
      <c r="C7" s="60">
        <v>1</v>
      </c>
      <c r="D7" s="62">
        <v>1.5</v>
      </c>
    </row>
    <row r="8" spans="1:4" ht="21" x14ac:dyDescent="0.5">
      <c r="A8" s="57" t="s">
        <v>36</v>
      </c>
      <c r="B8" s="60">
        <v>1</v>
      </c>
      <c r="C8" s="60" t="s">
        <v>37</v>
      </c>
      <c r="D8" s="62">
        <v>0.5</v>
      </c>
    </row>
    <row r="9" spans="1:4" ht="21" x14ac:dyDescent="0.5">
      <c r="A9" s="56" t="s">
        <v>38</v>
      </c>
      <c r="B9" s="60">
        <v>1</v>
      </c>
      <c r="C9" s="60">
        <v>1</v>
      </c>
      <c r="D9" s="62">
        <v>1</v>
      </c>
    </row>
    <row r="10" spans="1:4" ht="21" x14ac:dyDescent="0.5">
      <c r="A10" s="57" t="s">
        <v>39</v>
      </c>
      <c r="B10" s="60">
        <v>2</v>
      </c>
      <c r="C10" s="60" t="s">
        <v>29</v>
      </c>
      <c r="D10" s="62">
        <v>1.2</v>
      </c>
    </row>
    <row r="11" spans="1:4" ht="21" x14ac:dyDescent="0.5">
      <c r="A11" s="56" t="s">
        <v>40</v>
      </c>
      <c r="B11" s="60">
        <v>2</v>
      </c>
      <c r="C11" s="60" t="s">
        <v>29</v>
      </c>
      <c r="D11" s="62">
        <v>1.5</v>
      </c>
    </row>
    <row r="12" spans="1:4" ht="21" x14ac:dyDescent="0.5">
      <c r="A12" s="57" t="s">
        <v>41</v>
      </c>
      <c r="B12" s="60">
        <v>2</v>
      </c>
      <c r="C12" s="60" t="s">
        <v>29</v>
      </c>
      <c r="D12" s="62">
        <v>1.7</v>
      </c>
    </row>
  </sheetData>
  <pageMargins left="0.7" right="0.7" top="0.75" bottom="0.75" header="0.3" footer="0.3"/>
  <pageSetup orientation="portrait" r:id="rId1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Payer Mix</vt:lpstr>
      <vt:lpstr>Defining Capacity</vt:lpstr>
      <vt:lpstr>Benchmark Guide</vt:lpstr>
    </vt:vector>
  </TitlesOfParts>
  <Company>DentaQuest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DentaQuest</dc:creator>
  <cp:lastModifiedBy>Dorilee Bingham</cp:lastModifiedBy>
  <dcterms:created xsi:type="dcterms:W3CDTF">2016-08-19T17:45:40Z</dcterms:created>
  <dcterms:modified xsi:type="dcterms:W3CDTF">2022-10-17T15:59:22Z</dcterms:modified>
</cp:coreProperties>
</file>